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<sst xmlns="http://schemas.openxmlformats.org/spreadsheetml/2006/main" count="38" uniqueCount="27">
  <si>
    <t>EJECUCION DE GASTOS PRESUPUESTO INSTITUCIONAL - UNALM</t>
  </si>
  <si>
    <t>A NIVEL DE UNIDAD EJECUTORA Y PROGRAMA</t>
  </si>
  <si>
    <t>(En Nuevos Soles)</t>
  </si>
  <si>
    <t>SECTOR: 10 EDUCACION</t>
  </si>
  <si>
    <t>PLIEGO: 518 UNIVERSIDAD NACIONAL AGRARIA LA MOLINA</t>
  </si>
  <si>
    <t>Ejecución del Gasto Año 2011</t>
  </si>
  <si>
    <t>Ejecución del Gasto Año 2012</t>
  </si>
  <si>
    <t>GRUPO GENERICO DEL GASTO</t>
  </si>
  <si>
    <t>Recursos</t>
  </si>
  <si>
    <t>Rec. Direc.</t>
  </si>
  <si>
    <t>Donaciones y</t>
  </si>
  <si>
    <t>Total</t>
  </si>
  <si>
    <t>Ordinarios</t>
  </si>
  <si>
    <t>Recaudados</t>
  </si>
  <si>
    <t>Determinados</t>
  </si>
  <si>
    <t>Transferencias</t>
  </si>
  <si>
    <t>Toda Fuente</t>
  </si>
  <si>
    <t>5. GASTOS CORRIENTES</t>
  </si>
  <si>
    <t xml:space="preserve">    1. Personal y Obligaciones Soc.</t>
  </si>
  <si>
    <t xml:space="preserve">    2. Pensiones y Otras Prestaciones Sociales</t>
  </si>
  <si>
    <t xml:space="preserve">    3. Bienes y Servicios</t>
  </si>
  <si>
    <t xml:space="preserve">    4. Otros Gastos Corrientes</t>
  </si>
  <si>
    <t>6. GASTOS DE CAPITAL</t>
  </si>
  <si>
    <t xml:space="preserve">     5. Inversiones (Adquisición de Activos No Financieros)</t>
  </si>
  <si>
    <t xml:space="preserve">     7. Otros Gastos de Capital</t>
  </si>
  <si>
    <t>TOTAL</t>
  </si>
  <si>
    <t xml:space="preserve">Fuente: Oficina de Planificación - Unidad de Presupuesto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</si>
</sst>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17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4" fontId="21" fillId="0" borderId="29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20" fillId="0" borderId="29" xfId="0" applyNumberFormat="1" applyFont="1" applyFill="1" applyBorder="1" applyAlignment="1">
      <alignment horizontal="right"/>
    </xf>
    <xf numFmtId="4" fontId="20" fillId="0" borderId="27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" fontId="20" fillId="0" borderId="18" xfId="0" applyNumberFormat="1" applyFont="1" applyFill="1" applyBorder="1" applyAlignment="1">
      <alignment horizontal="right"/>
    </xf>
    <xf numFmtId="4" fontId="20" fillId="0" borderId="3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>
      <alignment horizontal="right"/>
    </xf>
    <xf numFmtId="3" fontId="19" fillId="0" borderId="32" xfId="0" applyNumberFormat="1" applyFont="1" applyFill="1" applyBorder="1" applyAlignment="1">
      <alignment horizontal="right"/>
    </xf>
    <xf numFmtId="4" fontId="19" fillId="0" borderId="33" xfId="0" applyNumberFormat="1" applyFont="1" applyFill="1" applyBorder="1" applyAlignment="1">
      <alignment horizontal="right"/>
    </xf>
    <xf numFmtId="4" fontId="19" fillId="0" borderId="31" xfId="0" applyNumberFormat="1" applyFont="1" applyFill="1" applyBorder="1" applyAlignment="1">
      <alignment horizontal="right"/>
    </xf>
    <xf numFmtId="4" fontId="19" fillId="0" borderId="34" xfId="0" applyNumberFormat="1" applyFont="1" applyFill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2011-2012\Analisis%20%20y%20cuadros\CAPITULO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INST.2011"/>
      <sheetName val="PRESUP.INST.2012"/>
      <sheetName val="RESUMEN PRESUPUESTO"/>
      <sheetName val="PIM2011"/>
      <sheetName val="PIM2012"/>
      <sheetName val="EJECUCION DEL GASTO"/>
      <sheetName val="PRESP INSTIT. 2011-2012 INGR."/>
    </sheetNames>
    <sheetDataSet>
      <sheetData sheetId="0">
        <row r="11">
          <cell r="L11">
            <v>34902451.31</v>
          </cell>
          <cell r="M11">
            <v>2306210.99</v>
          </cell>
        </row>
        <row r="12">
          <cell r="L12">
            <v>13929706.09</v>
          </cell>
          <cell r="M12">
            <v>194700</v>
          </cell>
        </row>
        <row r="13">
          <cell r="L13">
            <v>6305600.05</v>
          </cell>
          <cell r="M13">
            <v>11147424.33</v>
          </cell>
          <cell r="N13">
            <v>418.19</v>
          </cell>
          <cell r="O13">
            <v>46823.8</v>
          </cell>
        </row>
        <row r="14">
          <cell r="L14">
            <v>4116060.79</v>
          </cell>
          <cell r="M14">
            <v>77840.81</v>
          </cell>
        </row>
        <row r="18">
          <cell r="L18">
            <v>11497855.45</v>
          </cell>
          <cell r="M18">
            <v>720005.44</v>
          </cell>
          <cell r="N18">
            <v>0</v>
          </cell>
          <cell r="O18">
            <v>29625.99</v>
          </cell>
        </row>
      </sheetData>
      <sheetData sheetId="1">
        <row r="11">
          <cell r="L11">
            <v>36798083.4</v>
          </cell>
          <cell r="M11">
            <v>2509021.28</v>
          </cell>
        </row>
        <row r="12">
          <cell r="L12">
            <v>14174368.77</v>
          </cell>
          <cell r="M12">
            <v>96700</v>
          </cell>
        </row>
        <row r="13">
          <cell r="L13">
            <v>6290268.91</v>
          </cell>
          <cell r="M13">
            <v>10283979.69</v>
          </cell>
          <cell r="N13">
            <v>11071.07</v>
          </cell>
          <cell r="O13">
            <v>80377.73</v>
          </cell>
        </row>
        <row r="14">
          <cell r="L14">
            <v>1258967.68</v>
          </cell>
          <cell r="M14">
            <v>561017.11</v>
          </cell>
        </row>
        <row r="18">
          <cell r="L18">
            <v>13300422.98</v>
          </cell>
          <cell r="M18">
            <v>659432.99</v>
          </cell>
          <cell r="N18">
            <v>4373.1</v>
          </cell>
          <cell r="O18">
            <v>248776.65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H33" sqref="H33"/>
    </sheetView>
  </sheetViews>
  <sheetFormatPr defaultColWidth="11.421875" defaultRowHeight="15"/>
  <cols>
    <col min="1" max="1" width="39.710937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 t="s">
        <v>3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11" ht="15.75" thickBot="1">
      <c r="A7" s="3" t="s">
        <v>4</v>
      </c>
      <c r="B7" s="3"/>
      <c r="C7" s="3"/>
      <c r="D7" s="3"/>
      <c r="E7" s="3"/>
      <c r="F7" s="4"/>
      <c r="G7" s="4"/>
      <c r="H7" s="4"/>
      <c r="I7" s="4"/>
      <c r="J7" s="4"/>
      <c r="K7" s="4"/>
    </row>
    <row r="8" spans="1:11" ht="19.5" customHeight="1" thickBot="1">
      <c r="A8" s="5"/>
      <c r="B8" s="6" t="s">
        <v>5</v>
      </c>
      <c r="C8" s="7"/>
      <c r="D8" s="7"/>
      <c r="E8" s="7"/>
      <c r="F8" s="8"/>
      <c r="G8" s="6" t="s">
        <v>6</v>
      </c>
      <c r="H8" s="7"/>
      <c r="I8" s="7"/>
      <c r="J8" s="7"/>
      <c r="K8" s="8"/>
    </row>
    <row r="9" spans="1:11" ht="19.5" customHeight="1">
      <c r="A9" s="9" t="s">
        <v>7</v>
      </c>
      <c r="B9" s="10" t="s">
        <v>8</v>
      </c>
      <c r="C9" s="11" t="s">
        <v>9</v>
      </c>
      <c r="D9" s="11" t="s">
        <v>8</v>
      </c>
      <c r="E9" s="12" t="s">
        <v>10</v>
      </c>
      <c r="F9" s="13" t="s">
        <v>11</v>
      </c>
      <c r="G9" s="10" t="s">
        <v>8</v>
      </c>
      <c r="H9" s="11" t="s">
        <v>9</v>
      </c>
      <c r="I9" s="11" t="s">
        <v>8</v>
      </c>
      <c r="J9" s="12" t="s">
        <v>10</v>
      </c>
      <c r="K9" s="13" t="s">
        <v>11</v>
      </c>
    </row>
    <row r="10" spans="1:11" ht="19.5" customHeight="1" thickBot="1">
      <c r="A10" s="14"/>
      <c r="B10" s="15" t="s">
        <v>12</v>
      </c>
      <c r="C10" s="16" t="s">
        <v>13</v>
      </c>
      <c r="D10" s="16" t="s">
        <v>14</v>
      </c>
      <c r="E10" s="17" t="s">
        <v>15</v>
      </c>
      <c r="F10" s="18" t="s">
        <v>16</v>
      </c>
      <c r="G10" s="15" t="s">
        <v>12</v>
      </c>
      <c r="H10" s="16" t="s">
        <v>13</v>
      </c>
      <c r="I10" s="16" t="s">
        <v>14</v>
      </c>
      <c r="J10" s="17" t="s">
        <v>15</v>
      </c>
      <c r="K10" s="18" t="s">
        <v>16</v>
      </c>
    </row>
    <row r="11" spans="1:11" ht="19.5" customHeight="1">
      <c r="A11" s="19"/>
      <c r="B11" s="20"/>
      <c r="C11" s="21"/>
      <c r="D11" s="21"/>
      <c r="E11" s="22"/>
      <c r="F11" s="5"/>
      <c r="G11" s="23"/>
      <c r="H11" s="24"/>
      <c r="I11" s="21"/>
      <c r="J11" s="22"/>
      <c r="K11" s="5"/>
    </row>
    <row r="12" spans="1:11" ht="19.5" customHeight="1">
      <c r="A12" s="9" t="s">
        <v>17</v>
      </c>
      <c r="B12" s="25">
        <f>SUM(B14:B17)</f>
        <v>59253818.24</v>
      </c>
      <c r="C12" s="26">
        <f>SUM(C14:C17)</f>
        <v>13726176.13</v>
      </c>
      <c r="D12" s="27">
        <f>SUM(D14:D17)</f>
        <v>418.19</v>
      </c>
      <c r="E12" s="28">
        <f>+E16</f>
        <v>46823.8</v>
      </c>
      <c r="F12" s="29">
        <f>SUM(B12:E12)</f>
        <v>73027236.36</v>
      </c>
      <c r="G12" s="30">
        <f>SUM(G14:G17)</f>
        <v>58521688.76</v>
      </c>
      <c r="H12" s="31">
        <f>SUM(H14:H17)</f>
        <v>13450718.079999998</v>
      </c>
      <c r="I12" s="26">
        <f>SUM(I14:I17)</f>
        <v>11071.07</v>
      </c>
      <c r="J12" s="31">
        <f>SUM(J14:J17)</f>
        <v>80377.73</v>
      </c>
      <c r="K12" s="29">
        <f>SUM(G12:J12)</f>
        <v>72063855.64</v>
      </c>
    </row>
    <row r="13" spans="1:11" ht="19.5" customHeight="1">
      <c r="A13" s="19"/>
      <c r="B13" s="32"/>
      <c r="C13" s="33"/>
      <c r="D13" s="34"/>
      <c r="E13" s="35"/>
      <c r="F13" s="29"/>
      <c r="G13" s="36"/>
      <c r="H13" s="37"/>
      <c r="I13" s="33"/>
      <c r="J13" s="35"/>
      <c r="K13" s="38"/>
    </row>
    <row r="14" spans="1:11" ht="19.5" customHeight="1">
      <c r="A14" s="19" t="s">
        <v>18</v>
      </c>
      <c r="B14" s="39">
        <f>'[1]PRESUP.INST.2011'!L11</f>
        <v>34902451.31</v>
      </c>
      <c r="C14" s="40">
        <f>'[1]PRESUP.INST.2011'!M11</f>
        <v>2306210.99</v>
      </c>
      <c r="D14" s="40">
        <f>'[1]PRESUP.INST.2011'!N11</f>
        <v>0</v>
      </c>
      <c r="E14" s="35">
        <f>'[1]PRESUP.INST.2011'!O11</f>
        <v>0</v>
      </c>
      <c r="F14" s="41">
        <f>SUM(B14:E14)</f>
        <v>37208662.300000004</v>
      </c>
      <c r="G14" s="39">
        <f>'[1]PRESUP.INST.2012'!L11</f>
        <v>36798083.4</v>
      </c>
      <c r="H14" s="37">
        <f>'[1]PRESUP.INST.2012'!M11</f>
        <v>2509021.28</v>
      </c>
      <c r="I14" s="33">
        <f>'[1]PRESUP.INST.2012'!N11</f>
        <v>0</v>
      </c>
      <c r="J14" s="35">
        <f>'[1]PRESUP.INST.2012'!O11</f>
        <v>0</v>
      </c>
      <c r="K14" s="41">
        <f>SUM(G14:J14)</f>
        <v>39307104.68</v>
      </c>
    </row>
    <row r="15" spans="1:11" ht="19.5" customHeight="1">
      <c r="A15" s="19" t="s">
        <v>19</v>
      </c>
      <c r="B15" s="39">
        <f>'[1]PRESUP.INST.2011'!L12</f>
        <v>13929706.09</v>
      </c>
      <c r="C15" s="40">
        <f>'[1]PRESUP.INST.2011'!M12</f>
        <v>194700</v>
      </c>
      <c r="D15" s="40">
        <f>'[1]PRESUP.INST.2011'!N12</f>
        <v>0</v>
      </c>
      <c r="E15" s="35">
        <f>'[1]PRESUP.INST.2011'!O12</f>
        <v>0</v>
      </c>
      <c r="F15" s="41">
        <f>SUM(B15:E15)</f>
        <v>14124406.09</v>
      </c>
      <c r="G15" s="39">
        <f>'[1]PRESUP.INST.2012'!L12</f>
        <v>14174368.77</v>
      </c>
      <c r="H15" s="37">
        <f>'[1]PRESUP.INST.2012'!M12</f>
        <v>96700</v>
      </c>
      <c r="I15" s="33">
        <f>'[1]PRESUP.INST.2012'!N12</f>
        <v>0</v>
      </c>
      <c r="J15" s="35">
        <f>'[1]PRESUP.INST.2012'!O12</f>
        <v>0</v>
      </c>
      <c r="K15" s="41">
        <f>SUM(G15:J15)</f>
        <v>14271068.77</v>
      </c>
    </row>
    <row r="16" spans="1:11" ht="19.5" customHeight="1">
      <c r="A16" s="19" t="s">
        <v>20</v>
      </c>
      <c r="B16" s="39">
        <f>'[1]PRESUP.INST.2011'!L13</f>
        <v>6305600.05</v>
      </c>
      <c r="C16" s="40">
        <f>'[1]PRESUP.INST.2011'!M13</f>
        <v>11147424.33</v>
      </c>
      <c r="D16" s="40">
        <f>'[1]PRESUP.INST.2011'!N13</f>
        <v>418.19</v>
      </c>
      <c r="E16" s="35">
        <f>'[1]PRESUP.INST.2011'!O13</f>
        <v>46823.8</v>
      </c>
      <c r="F16" s="41">
        <f>SUM(B16:E16)</f>
        <v>17500266.37</v>
      </c>
      <c r="G16" s="39">
        <f>'[1]PRESUP.INST.2012'!L13</f>
        <v>6290268.91</v>
      </c>
      <c r="H16" s="37">
        <f>'[1]PRESUP.INST.2012'!M13</f>
        <v>10283979.69</v>
      </c>
      <c r="I16" s="33">
        <f>'[1]PRESUP.INST.2012'!N13</f>
        <v>11071.07</v>
      </c>
      <c r="J16" s="35">
        <f>'[1]PRESUP.INST.2012'!O13</f>
        <v>80377.73</v>
      </c>
      <c r="K16" s="41">
        <f>SUM(G16:J16)</f>
        <v>16665697.4</v>
      </c>
    </row>
    <row r="17" spans="1:11" ht="19.5" customHeight="1">
      <c r="A17" s="19" t="s">
        <v>21</v>
      </c>
      <c r="B17" s="39">
        <f>'[1]PRESUP.INST.2011'!L14</f>
        <v>4116060.79</v>
      </c>
      <c r="C17" s="40">
        <f>'[1]PRESUP.INST.2011'!M14</f>
        <v>77840.81</v>
      </c>
      <c r="D17" s="40">
        <f>'[1]PRESUP.INST.2011'!N14</f>
        <v>0</v>
      </c>
      <c r="E17" s="35">
        <f>'[1]PRESUP.INST.2011'!O14</f>
        <v>0</v>
      </c>
      <c r="F17" s="41">
        <f>SUM(B17:E17)</f>
        <v>4193901.6</v>
      </c>
      <c r="G17" s="39">
        <f>'[1]PRESUP.INST.2012'!L14</f>
        <v>1258967.68</v>
      </c>
      <c r="H17" s="37">
        <f>'[1]PRESUP.INST.2012'!M14</f>
        <v>561017.11</v>
      </c>
      <c r="I17" s="33">
        <f>'[1]PRESUP.INST.2012'!N14</f>
        <v>0</v>
      </c>
      <c r="J17" s="35">
        <f>'[1]PRESUP.INST.2012'!O14</f>
        <v>0</v>
      </c>
      <c r="K17" s="41">
        <f>SUM(G17:J17)</f>
        <v>1819984.79</v>
      </c>
    </row>
    <row r="18" spans="1:11" ht="19.5" customHeight="1">
      <c r="A18" s="19"/>
      <c r="B18" s="32"/>
      <c r="C18" s="33"/>
      <c r="D18" s="34"/>
      <c r="E18" s="35"/>
      <c r="F18" s="41"/>
      <c r="G18" s="36"/>
      <c r="H18" s="37"/>
      <c r="I18" s="33"/>
      <c r="J18" s="35"/>
      <c r="K18" s="38"/>
    </row>
    <row r="19" spans="1:11" ht="19.5" customHeight="1">
      <c r="A19" s="9" t="s">
        <v>22</v>
      </c>
      <c r="B19" s="25">
        <f>SUM(B21:B22)</f>
        <v>11497855.45</v>
      </c>
      <c r="C19" s="26">
        <f>SUM(C21:C22)</f>
        <v>720005.44</v>
      </c>
      <c r="D19" s="26">
        <f>SUM(D21:D22)</f>
        <v>0</v>
      </c>
      <c r="E19" s="31">
        <f>SUM(E21:E22)</f>
        <v>29625.99</v>
      </c>
      <c r="F19" s="29">
        <f>SUM(B19:E19)</f>
        <v>12247486.879999999</v>
      </c>
      <c r="G19" s="30">
        <f>G21+G22</f>
        <v>13300422.98</v>
      </c>
      <c r="H19" s="31">
        <f>+H22+H21</f>
        <v>659432.99</v>
      </c>
      <c r="I19" s="26">
        <f>+I22+I21</f>
        <v>4373.1</v>
      </c>
      <c r="J19" s="28">
        <f>J21+J22</f>
        <v>248776.65</v>
      </c>
      <c r="K19" s="29">
        <f>SUM(G19:J19)</f>
        <v>14213005.72</v>
      </c>
    </row>
    <row r="20" spans="1:11" ht="19.5" customHeight="1">
      <c r="A20" s="19"/>
      <c r="B20" s="32"/>
      <c r="C20" s="33"/>
      <c r="D20" s="34"/>
      <c r="E20" s="35"/>
      <c r="F20" s="41"/>
      <c r="G20" s="36"/>
      <c r="H20" s="37"/>
      <c r="I20" s="33"/>
      <c r="J20" s="35"/>
      <c r="K20" s="38"/>
    </row>
    <row r="21" spans="1:11" ht="19.5" customHeight="1">
      <c r="A21" s="19" t="s">
        <v>23</v>
      </c>
      <c r="B21" s="39">
        <f>'[1]PRESUP.INST.2011'!L18</f>
        <v>11497855.45</v>
      </c>
      <c r="C21" s="40">
        <f>'[1]PRESUP.INST.2011'!M18</f>
        <v>720005.44</v>
      </c>
      <c r="D21" s="40">
        <f>'[1]PRESUP.INST.2011'!N18</f>
        <v>0</v>
      </c>
      <c r="E21" s="35">
        <f>'[1]PRESUP.INST.2011'!O18</f>
        <v>29625.99</v>
      </c>
      <c r="F21" s="41">
        <f>SUM(B21:E21)</f>
        <v>12247486.879999999</v>
      </c>
      <c r="G21" s="39">
        <f>'[1]PRESUP.INST.2012'!L18</f>
        <v>13300422.98</v>
      </c>
      <c r="H21" s="40">
        <f>'[1]PRESUP.INST.2012'!M18</f>
        <v>659432.99</v>
      </c>
      <c r="I21" s="40">
        <f>'[1]PRESUP.INST.2012'!N18</f>
        <v>4373.1</v>
      </c>
      <c r="J21" s="35">
        <f>'[1]PRESUP.INST.2012'!O18</f>
        <v>248776.65</v>
      </c>
      <c r="K21" s="41">
        <f>SUM(G21:J21)</f>
        <v>14213005.72</v>
      </c>
    </row>
    <row r="22" spans="1:11" ht="19.5" customHeight="1">
      <c r="A22" s="19" t="s">
        <v>24</v>
      </c>
      <c r="B22" s="32"/>
      <c r="C22" s="33"/>
      <c r="D22" s="42"/>
      <c r="E22" s="35"/>
      <c r="F22" s="41"/>
      <c r="G22" s="39"/>
      <c r="H22" s="37"/>
      <c r="I22" s="33"/>
      <c r="J22" s="35"/>
      <c r="K22" s="41"/>
    </row>
    <row r="23" spans="1:11" ht="19.5" customHeight="1" thickBot="1">
      <c r="A23" s="19"/>
      <c r="B23" s="43"/>
      <c r="C23" s="33"/>
      <c r="D23" s="34"/>
      <c r="E23" s="44"/>
      <c r="F23" s="45"/>
      <c r="G23" s="46"/>
      <c r="H23" s="37"/>
      <c r="I23" s="33"/>
      <c r="J23" s="44"/>
      <c r="K23" s="45"/>
    </row>
    <row r="24" spans="1:11" ht="19.5" customHeight="1" thickBot="1">
      <c r="A24" s="47" t="s">
        <v>25</v>
      </c>
      <c r="B24" s="48">
        <f>B12+B19</f>
        <v>70751673.69</v>
      </c>
      <c r="C24" s="49">
        <f>C12+C19</f>
        <v>14446181.57</v>
      </c>
      <c r="D24" s="50">
        <f>D12+D19</f>
        <v>418.19</v>
      </c>
      <c r="E24" s="51">
        <f>+E12+E19</f>
        <v>76449.79000000001</v>
      </c>
      <c r="F24" s="52">
        <f>F12+F19</f>
        <v>85274723.24</v>
      </c>
      <c r="G24" s="48">
        <f>G12+G19</f>
        <v>71822111.74</v>
      </c>
      <c r="H24" s="49">
        <f>H12+H19</f>
        <v>14110151.069999998</v>
      </c>
      <c r="I24" s="53">
        <f>I19+I12</f>
        <v>15444.17</v>
      </c>
      <c r="J24" s="51">
        <f>+J12+J19</f>
        <v>329154.38</v>
      </c>
      <c r="K24" s="52">
        <f>K12+K19</f>
        <v>86276861.36</v>
      </c>
    </row>
    <row r="25" spans="1:11" ht="15">
      <c r="A25" s="4" t="s">
        <v>26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</sheetData>
  <sheetProtection/>
  <mergeCells count="5">
    <mergeCell ref="A2:K2"/>
    <mergeCell ref="A3:K3"/>
    <mergeCell ref="A4:K4"/>
    <mergeCell ref="B8:F8"/>
    <mergeCell ref="G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2015-10-19T19:11:58Z</dcterms:created>
  <dcterms:modified xsi:type="dcterms:W3CDTF">2015-10-19T19:13:21Z</dcterms:modified>
  <cp:category/>
  <cp:version/>
  <cp:contentType/>
  <cp:contentStatus/>
</cp:coreProperties>
</file>